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t-georges.local\AC\DocPriveAc\Lhomme.B\Mes documents\RAPPORTS\BUDGET 2024\"/>
    </mc:Choice>
  </mc:AlternateContent>
  <xr:revisionPtr revIDLastSave="0" documentId="13_ncr:1_{F979BB5C-D0AD-46E8-B985-3795C739B5A7}" xr6:coauthVersionLast="47" xr6:coauthVersionMax="47" xr10:uidLastSave="{00000000-0000-0000-0000-000000000000}"/>
  <bookViews>
    <workbookView xWindow="1170" yWindow="1170" windowWidth="21600" windowHeight="11385" tabRatio="851" firstSheet="2" activeTab="10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R2" i="26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R2" i="30"/>
  <c r="T21" i="30" s="1"/>
  <c r="Q21" i="30" s="1"/>
  <c r="N21" i="30" s="1"/>
  <c r="K21" i="30" s="1"/>
  <c r="H21" i="30" s="1"/>
  <c r="R2" i="29"/>
  <c r="T9" i="29" s="1"/>
  <c r="Q9" i="29" s="1"/>
  <c r="N9" i="29" s="1"/>
  <c r="K9" i="29" s="1"/>
  <c r="H9" i="29" s="1"/>
  <c r="T9" i="23" l="1"/>
  <c r="Q9" i="23"/>
  <c r="N9" i="23"/>
  <c r="H9" i="23"/>
  <c r="K10" i="23"/>
  <c r="N10" i="23"/>
  <c r="Q10" i="23"/>
  <c r="T9" i="30"/>
  <c r="Q9" i="30" s="1"/>
  <c r="N9" i="30" s="1"/>
  <c r="K9" i="30" s="1"/>
  <c r="H9" i="30" s="1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<sst xmlns="http://schemas.openxmlformats.org/spreadsheetml/2006/main" count="199" uniqueCount="104">
  <si>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</si>
  <si>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</si>
  <si>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</si>
  <si>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</si>
  <si>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</si>
  <si>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</si>
  <si>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</si>
  <si>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</si>
  <si>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</si>
  <si>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</si>
  <si>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</si>
  <si>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</si>
  <si>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</si>
  <si>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</si>
  <si>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</si>
  <si>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</si>
  <si>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</si>
  <si>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</si>
  <si>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</si>
  <si>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</si>
  <si>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</si>
  <si>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</si>
  <si>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</si>
  <si>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</si>
  <si>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</si>
  <si>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</si>
  <si>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</si>
  <si>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</si>
  <si>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</si>
  <si>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</si>
  <si>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</si>
  <si>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</si>
  <si>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</si>
  <si>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</si>
  <si>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</si>
  <si>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</si>
  <si>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</si>
  <si>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</si>
  <si>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</si>
  <si>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</si>
  <si>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</si>
  <si>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</si>
  <si>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</si>
  <si>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</si>
  <si>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</si>
  <si>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</si>
  <si>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</si>
  <si>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</si>
  <si>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</si>
  <si>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</si>
  <si>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</si>
  <si>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</si>
  <si>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</si>
  <si>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</si>
  <si>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</si>
  <si>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</si>
  <si>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</si>
  <si>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</si>
  <si>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</si>
  <si>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</si>
  <si>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</si>
  <si>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</si>
  <si>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</si>
  <si>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</si>
  <si>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</si>
  <si>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</si>
  <si>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</si>
  <si>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</si>
  <si>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</si>
  <si>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</si>
  <si>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</si>
  <si>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</si>
  <si>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</si>
  <si>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</si>
  <si>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</si>
  <si>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</si>
  <si>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</si>
  <si>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</si>
  <si>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</si>
  <si>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</si>
  <si>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</si>
  <si>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ST-GEORGES S/MEUSE</t>
  </si>
  <si>
    <t>RUE ALBERT Ier, 16</t>
  </si>
  <si>
    <t>4470 ST-GEORGES S/MEUSE</t>
  </si>
  <si>
    <t>www.saint-georges-sur-meuse.be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</si>
  <si>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</si>
  <si>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</si>
  <si>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</si>
  <si>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</si>
  <si>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14/12/2023</t>
  </si>
  <si>
    <t>29/02/2024</t>
  </si>
  <si>
    <t>Budget</t>
  </si>
  <si>
    <t>Catherine DAEMS</t>
  </si>
  <si>
    <t>04 259.92.51</t>
  </si>
  <si>
    <t>04 259.41.14</t>
  </si>
  <si>
    <t>catherine.daems@saint-georges-sur-meuse.be</t>
  </si>
  <si>
    <t>Brigitte LHOMME</t>
  </si>
  <si>
    <t xml:space="preserve">04 259 92 61 </t>
  </si>
  <si>
    <t>04 259 41 14</t>
  </si>
  <si>
    <t>brigitte.lhomme@saint-georges-sur-meuse.be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</si>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</sst>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7" borderId="8" xfId="0" applyFont="1" applyFill="1" applyBorder="1" applyAlignment="1">
      <alignment vertical="center"/>
    </xf>
    <xf numFmtId="49" fontId="10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2" fillId="0" borderId="0" xfId="0" applyFont="1"/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3" fillId="0" borderId="0" xfId="0" applyFont="1"/>
    <xf numFmtId="0" fontId="17" fillId="0" borderId="1" xfId="0" applyFont="1" applyBorder="1"/>
    <xf numFmtId="0" fontId="0" fillId="0" borderId="0" xfId="0" applyAlignment="1">
      <alignment wrapText="1"/>
    </xf>
    <xf numFmtId="0" fontId="18" fillId="0" borderId="0" xfId="0" applyFont="1" applyAlignment="1">
      <alignment vertical="center"/>
    </xf>
    <xf numFmtId="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4" fontId="2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10" borderId="5" xfId="0" applyFont="1" applyFill="1" applyBorder="1" applyAlignment="1">
      <alignment horizontal="center"/>
    </xf>
    <xf numFmtId="0" fontId="10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/>
    </xf>
    <xf numFmtId="167" fontId="13" fillId="0" borderId="0" xfId="5" applyNumberFormat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7" fillId="0" borderId="0" xfId="0" applyFont="1"/>
    <xf numFmtId="0" fontId="23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3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9" fillId="0" borderId="7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7" borderId="16" xfId="0" applyFont="1" applyFill="1" applyBorder="1" applyAlignment="1">
      <alignment horizontal="right" vertical="center"/>
    </xf>
    <xf numFmtId="0" fontId="10" fillId="7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0" xfId="0" applyFont="1" applyAlignment="1">
      <alignment horizontal="right" vertical="center" wrapText="1"/>
    </xf>
    <xf numFmtId="0" fontId="26" fillId="0" borderId="34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7" fillId="0" borderId="28" xfId="0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14" fillId="12" borderId="5" xfId="0" applyFont="1" applyFill="1" applyBorder="1" applyAlignment="1">
      <alignment horizontal="right" vertical="center"/>
    </xf>
    <xf numFmtId="0" fontId="13" fillId="13" borderId="14" xfId="0" applyFont="1" applyFill="1" applyBorder="1" applyAlignment="1">
      <alignment horizontal="center" vertical="center"/>
    </xf>
    <xf numFmtId="0" fontId="14" fillId="12" borderId="5" xfId="0" applyFont="1" applyFill="1" applyBorder="1" applyAlignment="1">
      <alignment horizontal="center" vertical="center"/>
    </xf>
    <xf numFmtId="167" fontId="13" fillId="6" borderId="17" xfId="5" applyNumberFormat="1" applyFont="1" applyFill="1" applyBorder="1" applyAlignment="1">
      <alignment horizontal="center" vertical="center"/>
    </xf>
    <xf numFmtId="167" fontId="13" fillId="6" borderId="18" xfId="5" applyNumberFormat="1" applyFont="1" applyFill="1" applyBorder="1" applyAlignment="1">
      <alignment horizontal="center" vertical="center"/>
    </xf>
    <xf numFmtId="167" fontId="13" fillId="6" borderId="19" xfId="5" applyNumberFormat="1" applyFont="1" applyFill="1" applyBorder="1" applyAlignment="1">
      <alignment horizontal="center" vertical="center"/>
    </xf>
    <xf numFmtId="167" fontId="13" fillId="14" borderId="17" xfId="5" applyNumberFormat="1" applyFont="1" applyFill="1" applyBorder="1" applyAlignment="1">
      <alignment horizontal="center" vertical="center"/>
    </xf>
    <xf numFmtId="167" fontId="13" fillId="14" borderId="18" xfId="5" applyNumberFormat="1" applyFont="1" applyFill="1" applyBorder="1" applyAlignment="1">
      <alignment horizontal="center" vertical="center"/>
    </xf>
    <xf numFmtId="167" fontId="13" fillId="14" borderId="19" xfId="5" applyNumberFormat="1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left" vertical="center"/>
    </xf>
    <xf numFmtId="0" fontId="13" fillId="15" borderId="18" xfId="0" applyFont="1" applyFill="1" applyBorder="1" applyAlignment="1">
      <alignment horizontal="left" vertical="center"/>
    </xf>
    <xf numFmtId="0" fontId="13" fillId="15" borderId="19" xfId="0" applyFont="1" applyFill="1" applyBorder="1" applyAlignment="1">
      <alignment horizontal="left" vertical="center"/>
    </xf>
    <xf numFmtId="0" fontId="14" fillId="14" borderId="17" xfId="0" applyFont="1" applyFill="1" applyBorder="1" applyAlignment="1">
      <alignment horizontal="left" vertical="center" wrapText="1"/>
    </xf>
    <xf numFmtId="0" fontId="14" fillId="14" borderId="18" xfId="0" applyFont="1" applyFill="1" applyBorder="1" applyAlignment="1">
      <alignment horizontal="left" vertical="center" wrapText="1"/>
    </xf>
    <xf numFmtId="0" fontId="14" fillId="14" borderId="19" xfId="0" applyFont="1" applyFill="1" applyBorder="1" applyAlignment="1">
      <alignment horizontal="left" vertical="center" wrapText="1"/>
    </xf>
    <xf numFmtId="0" fontId="10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0" fillId="8" borderId="5" xfId="0" applyFont="1" applyFill="1" applyBorder="1" applyAlignment="1">
      <alignment horizontal="center" vertical="center"/>
    </xf>
    <xf numFmtId="0" fontId="0" fillId="0" borderId="5" xfId="0" applyBorder="1"/>
    <xf numFmtId="0" fontId="13" fillId="13" borderId="5" xfId="0" applyFont="1" applyFill="1" applyBorder="1" applyAlignment="1">
      <alignment horizontal="center" vertical="center"/>
    </xf>
    <xf numFmtId="0" fontId="19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3" borderId="5" xfId="0" applyFont="1" applyFill="1" applyBorder="1" applyAlignment="1">
      <alignment horizontal="right" vertical="center"/>
    </xf>
    <xf numFmtId="0" fontId="14" fillId="13" borderId="15" xfId="0" applyFont="1" applyFill="1" applyBorder="1" applyAlignment="1">
      <alignment horizontal="right" vertical="center"/>
    </xf>
    <xf numFmtId="0" fontId="14" fillId="13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165" fontId="11" fillId="2" borderId="9" xfId="5" applyNumberFormat="1" applyFont="1" applyFill="1" applyBorder="1" applyAlignment="1">
      <alignment vertical="center"/>
    </xf>
    <xf numFmtId="165" fontId="11" fillId="2" borderId="2" xfId="5" applyNumberFormat="1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165" fontId="11" fillId="2" borderId="0" xfId="5" applyNumberFormat="1" applyFont="1" applyFill="1" applyBorder="1" applyAlignment="1">
      <alignment vertical="center"/>
    </xf>
    <xf numFmtId="165" fontId="11" fillId="2" borderId="3" xfId="5" applyNumberFormat="1" applyFont="1" applyFill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165" fontId="11" fillId="2" borderId="21" xfId="5" applyNumberFormat="1" applyFont="1" applyFill="1" applyBorder="1" applyAlignment="1">
      <alignment vertical="center"/>
    </xf>
    <xf numFmtId="165" fontId="11" fillId="2" borderId="22" xfId="5" applyNumberFormat="1" applyFont="1" applyFill="1" applyBorder="1" applyAlignment="1">
      <alignment vertical="center"/>
    </xf>
    <xf numFmtId="165" fontId="11" fillId="15" borderId="17" xfId="5" applyNumberFormat="1" applyFont="1" applyFill="1" applyBorder="1" applyAlignment="1">
      <alignment vertical="center"/>
    </xf>
    <xf numFmtId="165" fontId="11" fillId="15" borderId="18" xfId="5" applyNumberFormat="1" applyFont="1" applyFill="1" applyBorder="1" applyAlignment="1">
      <alignment vertical="center"/>
    </xf>
    <xf numFmtId="165" fontId="11" fillId="15" borderId="19" xfId="5" applyNumberFormat="1" applyFont="1" applyFill="1" applyBorder="1" applyAlignment="1">
      <alignment vertical="center"/>
    </xf>
    <xf numFmtId="165" fontId="11" fillId="2" borderId="23" xfId="5" applyNumberFormat="1" applyFont="1" applyFill="1" applyBorder="1" applyAlignment="1">
      <alignment vertical="center"/>
    </xf>
    <xf numFmtId="165" fontId="11" fillId="2" borderId="13" xfId="5" applyNumberFormat="1" applyFont="1" applyFill="1" applyBorder="1" applyAlignment="1">
      <alignment vertical="center"/>
    </xf>
    <xf numFmtId="0" fontId="19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3" fillId="19" borderId="17" xfId="0" applyFont="1" applyFill="1" applyBorder="1" applyAlignment="1">
      <alignment horizontal="left" vertical="center"/>
    </xf>
    <xf numFmtId="0" fontId="13" fillId="19" borderId="18" xfId="0" applyFont="1" applyFill="1" applyBorder="1" applyAlignment="1">
      <alignment horizontal="left" vertical="center"/>
    </xf>
    <xf numFmtId="165" fontId="11" fillId="19" borderId="17" xfId="5" applyNumberFormat="1" applyFont="1" applyFill="1" applyBorder="1" applyAlignment="1">
      <alignment vertical="center"/>
    </xf>
    <xf numFmtId="165" fontId="11" fillId="19" borderId="18" xfId="5" applyNumberFormat="1" applyFont="1" applyFill="1" applyBorder="1" applyAlignment="1">
      <alignment vertical="center"/>
    </xf>
    <xf numFmtId="165" fontId="11" fillId="19" borderId="19" xfId="5" applyNumberFormat="1" applyFont="1" applyFill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22" xfId="0" applyFont="1" applyBorder="1" applyAlignment="1">
      <alignment vertical="center"/>
    </xf>
    <xf numFmtId="0" fontId="13" fillId="19" borderId="19" xfId="0" applyFont="1" applyFill="1" applyBorder="1" applyAlignment="1">
      <alignment horizontal="left" vertical="center"/>
    </xf>
    <xf numFmtId="0" fontId="13" fillId="0" borderId="7" xfId="0" applyFont="1" applyBorder="1"/>
    <xf numFmtId="0" fontId="13" fillId="0" borderId="0" xfId="0" applyFont="1"/>
    <xf numFmtId="0" fontId="13" fillId="0" borderId="3" xfId="0" applyFont="1" applyBorder="1"/>
    <xf numFmtId="0" fontId="13" fillId="0" borderId="7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4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13" fillId="0" borderId="10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0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28" fillId="23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13" fillId="24" borderId="10" xfId="0" applyFont="1" applyFill="1" applyBorder="1" applyAlignment="1">
      <alignment vertical="center"/>
    </xf>
    <xf numFmtId="0" fontId="13" fillId="24" borderId="9" xfId="0" applyFont="1" applyFill="1" applyBorder="1" applyAlignment="1">
      <alignment vertical="center"/>
    </xf>
    <xf numFmtId="0" fontId="13" fillId="24" borderId="2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/>
    </xf>
    <xf numFmtId="0" fontId="13" fillId="24" borderId="0" xfId="0" applyFont="1" applyFill="1" applyAlignment="1">
      <alignment vertical="center"/>
    </xf>
    <xf numFmtId="0" fontId="13" fillId="24" borderId="3" xfId="0" applyFont="1" applyFill="1" applyBorder="1" applyAlignment="1">
      <alignment vertical="center"/>
    </xf>
    <xf numFmtId="0" fontId="13" fillId="24" borderId="7" xfId="0" applyFont="1" applyFill="1" applyBorder="1" applyAlignment="1">
      <alignment vertical="center" wrapText="1"/>
    </xf>
    <xf numFmtId="0" fontId="13" fillId="24" borderId="0" xfId="0" applyFont="1" applyFill="1" applyAlignment="1">
      <alignment vertical="center" wrapText="1"/>
    </xf>
    <xf numFmtId="0" fontId="13" fillId="24" borderId="3" xfId="0" applyFont="1" applyFill="1" applyBorder="1" applyAlignment="1">
      <alignment vertical="center" wrapText="1"/>
    </xf>
    <xf numFmtId="0" fontId="15" fillId="24" borderId="7" xfId="0" applyFont="1" applyFill="1" applyBorder="1" applyAlignment="1">
      <alignment vertical="center"/>
    </xf>
    <xf numFmtId="0" fontId="15" fillId="24" borderId="0" xfId="0" applyFont="1" applyFill="1" applyAlignment="1">
      <alignment vertical="center"/>
    </xf>
    <xf numFmtId="0" fontId="15" fillId="24" borderId="3" xfId="0" applyFont="1" applyFill="1" applyBorder="1" applyAlignment="1">
      <alignment vertical="center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3" fillId="24" borderId="7" xfId="0" applyFont="1" applyFill="1" applyBorder="1"/>
    <xf numFmtId="0" fontId="13" fillId="24" borderId="0" xfId="0" applyFont="1" applyFill="1"/>
    <xf numFmtId="0" fontId="13" fillId="24" borderId="3" xfId="0" applyFont="1" applyFill="1" applyBorder="1"/>
    <xf numFmtId="0" fontId="13" fillId="24" borderId="11" xfId="0" applyFont="1" applyFill="1" applyBorder="1"/>
    <xf numFmtId="0" fontId="13" fillId="24" borderId="1" xfId="0" applyFont="1" applyFill="1" applyBorder="1"/>
    <xf numFmtId="0" fontId="13" fillId="24" borderId="4" xfId="0" applyFont="1" applyFill="1" applyBorder="1"/>
    <xf numFmtId="0" fontId="18" fillId="24" borderId="7" xfId="0" applyFont="1" applyFill="1" applyBorder="1" applyAlignment="1">
      <alignment vertical="center"/>
    </xf>
    <xf numFmtId="0" fontId="18" fillId="24" borderId="0" xfId="0" applyFont="1" applyFill="1" applyAlignment="1">
      <alignment vertical="center"/>
    </xf>
    <xf numFmtId="0" fontId="18" fillId="24" borderId="3" xfId="0" applyFont="1" applyFill="1" applyBorder="1" applyAlignment="1">
      <alignment vertical="center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0" borderId="33" xfId="0" applyNumberFormat="1" applyFont="1" applyBorder="1" applyAlignment="1">
      <alignment horizontal="center" vertical="center" wrapText="1"/>
    </xf>
    <xf numFmtId="49" fontId="27" fillId="0" borderId="28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9" fillId="0" borderId="16" xfId="0" applyNumberFormat="1" applyFont="1" applyBorder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9" fillId="7" borderId="8" xfId="0" applyNumberFormat="1" applyFont="1" applyFill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9" fillId="17" borderId="16" xfId="0" applyNumberFormat="1" applyFont="1" applyFill="1" applyBorder="1" applyAlignment="1">
      <alignment horizontal="center" vertical="center"/>
    </xf>
    <xf numFmtId="49" fontId="19" fillId="18" borderId="16" xfId="0" applyNumberFormat="1" applyFont="1" applyFill="1" applyBorder="1" applyAlignment="1">
      <alignment horizontal="center" vertical="center"/>
    </xf>
    <xf numFmtId="4" fontId="11" fillId="2" borderId="10" xfId="5" applyNumberFormat="1" applyFont="1" applyFill="1" applyBorder="1" applyAlignment="1">
      <alignment vertical="center"/>
    </xf>
    <xf numFmtId="4" fontId="11" fillId="2" borderId="7" xfId="5" applyNumberFormat="1" applyFont="1" applyFill="1" applyBorder="1" applyAlignment="1">
      <alignment vertical="center"/>
    </xf>
    <xf numFmtId="4" fontId="11" fillId="2" borderId="20" xfId="5" applyNumberFormat="1" applyFont="1" applyFill="1" applyBorder="1" applyAlignment="1">
      <alignment vertical="center"/>
    </xf>
    <xf numFmtId="4" fontId="11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78256.419999999925</c:v>
                </c:pt>
                <c:pt idx="1">
                  <c:v>10867.790000000037</c:v>
                </c:pt>
                <c:pt idx="2">
                  <c:v>18247.080000000075</c:v>
                </c:pt>
                <c:pt idx="3">
                  <c:v>59593.400000000373</c:v>
                </c:pt>
                <c:pt idx="4">
                  <c:v>1237.6300000008196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397148.15000000224</c:v>
                </c:pt>
                <c:pt idx="1">
                  <c:v>405838.96999999881</c:v>
                </c:pt>
                <c:pt idx="2">
                  <c:v>521605.68999999948</c:v>
                </c:pt>
                <c:pt idx="3">
                  <c:v>688569.80000000075</c:v>
                </c:pt>
                <c:pt idx="4">
                  <c:v>526705.65000000037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8325969.3399999999</c:v>
                </c:pt>
                <c:pt idx="1">
                  <c:v>8339509.25</c:v>
                </c:pt>
                <c:pt idx="2">
                  <c:v>8538987.5</c:v>
                </c:pt>
                <c:pt idx="3">
                  <c:v>9713053.25</c:v>
                </c:pt>
                <c:pt idx="4">
                  <c:v>10323358.359999999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8404225.7599999998</c:v>
                </c:pt>
                <c:pt idx="1">
                  <c:v>8350377.04</c:v>
                </c:pt>
                <c:pt idx="2">
                  <c:v>8557234.5800000001</c:v>
                </c:pt>
                <c:pt idx="3">
                  <c:v>9772646.6500000004</c:v>
                </c:pt>
                <c:pt idx="4">
                  <c:v>10324595.99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1802852.9200000002</c:v>
                </c:pt>
                <c:pt idx="1">
                  <c:v>2190614.8299999996</c:v>
                </c:pt>
                <c:pt idx="2">
                  <c:v>2485735.39</c:v>
                </c:pt>
                <c:pt idx="3">
                  <c:v>2679451.9900000002</c:v>
                </c:pt>
                <c:pt idx="4">
                  <c:v>4392196.8999999994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1345012.27</c:v>
                </c:pt>
                <c:pt idx="1">
                  <c:v>1714588.38</c:v>
                </c:pt>
                <c:pt idx="2">
                  <c:v>2295067.71</c:v>
                </c:pt>
                <c:pt idx="3">
                  <c:v>2175192.6799999997</c:v>
                </c:pt>
                <c:pt idx="4">
                  <c:v>3642261.68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 x14ac:dyDescent="0.2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 x14ac:dyDescent="0.2">
      <c r="A1" s="1" t="e">
        <f>#REF!</f>
        <v>#REF!</v>
      </c>
      <c r="B1" s="1"/>
      <c r="C1" s="1" t="s">
        <v>0</v>
      </c>
      <c r="D1" s="1"/>
      <c r="E1" s="1"/>
    </row>
    <row r="2" spans="1:5" x14ac:dyDescent="0.2">
      <c r="A2" s="1"/>
      <c r="B2" s="1"/>
      <c r="C2" s="1"/>
      <c r="D2" s="1"/>
      <c r="E2" s="1"/>
    </row>
    <row r="3" spans="1:5" x14ac:dyDescent="0.2">
      <c r="A3" s="8" t="s">
        <v>8</v>
      </c>
      <c r="B3" s="9" t="s">
        <v>9</v>
      </c>
    </row>
    <row r="5" spans="1:5" x14ac:dyDescent="0.2">
      <c r="A5" t="s">
        <v>10</v>
      </c>
      <c r="B5" s="10"/>
      <c r="C5" s="4"/>
    </row>
    <row r="6" spans="1:5" x14ac:dyDescent="0.2">
      <c r="B6" s="4"/>
      <c r="C6" s="4"/>
    </row>
    <row r="7" spans="1:5" x14ac:dyDescent="0.2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opLeftCell="A25" zoomScaleNormal="100" workbookViewId="0">
      <selection sqref="A1:C2"/>
    </sheetView>
  </sheetViews>
  <sheetFormatPr baseColWidth="10" defaultRowHeight="12.75" x14ac:dyDescent="0.2"/>
  <cols>
    <col min="1" max="13" width="5.28515625" customWidth="1"/>
    <col min="14" max="14" width="7.7109375" customWidth="1"/>
    <col min="15" max="19" width="5.28515625" customWidth="1"/>
  </cols>
  <sheetData>
    <row r="1" spans="1:22" x14ac:dyDescent="0.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64065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2024</v>
      </c>
      <c r="S2" s="129"/>
    </row>
    <row r="3" spans="1:22" x14ac:dyDescent="0.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 x14ac:dyDescent="0.25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 x14ac:dyDescent="0.2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 x14ac:dyDescent="0.2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 x14ac:dyDescent="0.2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 x14ac:dyDescent="0.2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 x14ac:dyDescent="0.2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 x14ac:dyDescent="0.2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 x14ac:dyDescent="0.2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 x14ac:dyDescent="0.2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 x14ac:dyDescent="0.2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 x14ac:dyDescent="0.25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 x14ac:dyDescent="0.2">
      <c r="A15" s="107"/>
      <c r="B15" s="107"/>
      <c r="C15" s="107"/>
      <c r="D15" s="107"/>
      <c r="E15" s="107"/>
      <c r="F15" s="107"/>
      <c r="G15" s="107"/>
    </row>
    <row r="16" spans="1:22" ht="13.15" customHeight="1" x14ac:dyDescent="0.2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 x14ac:dyDescent="0.2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 x14ac:dyDescent="0.2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 x14ac:dyDescent="0.2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 x14ac:dyDescent="0.2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 x14ac:dyDescent="0.2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 x14ac:dyDescent="0.2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 x14ac:dyDescent="0.2">
      <c r="A23" s="268" t="s">
        <v>88</v>
      </c>
      <c r="B23" s="136"/>
      <c r="C23" s="136"/>
      <c r="D23" s="136"/>
      <c r="E23" s="136"/>
      <c r="F23" s="136"/>
      <c r="G23" s="136"/>
      <c r="H23" s="269" t="s">
        <v>89</v>
      </c>
      <c r="I23" s="116"/>
      <c r="J23" s="117"/>
      <c r="K23" s="19"/>
      <c r="Q23" s="29"/>
      <c r="R23" s="30"/>
      <c r="S23" s="6"/>
    </row>
    <row r="24" spans="1:19" ht="16.149999999999999" customHeight="1" x14ac:dyDescent="0.2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 x14ac:dyDescent="0.2">
      <c r="A25" s="105" t="s">
        <v>37</v>
      </c>
      <c r="B25" s="106"/>
      <c r="C25" s="106"/>
      <c r="D25" s="106"/>
      <c r="E25" s="106"/>
      <c r="F25" s="106"/>
      <c r="G25" s="115"/>
      <c r="H25" s="269" t="s">
        <v>90</v>
      </c>
      <c r="I25" s="116"/>
      <c r="J25" s="117"/>
      <c r="K25" s="19"/>
      <c r="Q25" s="29"/>
      <c r="R25" s="30"/>
      <c r="S25" s="6"/>
    </row>
    <row r="26" spans="1:19" ht="16.149999999999999" customHeight="1" x14ac:dyDescent="0.2">
      <c r="A26" s="20"/>
      <c r="G26" s="21"/>
      <c r="H26" s="19"/>
      <c r="I26" s="19"/>
      <c r="J26" s="19"/>
      <c r="K26" s="19"/>
      <c r="S26" s="6"/>
    </row>
    <row r="27" spans="1:19" ht="16.899999999999999" customHeight="1" x14ac:dyDescent="0.2">
      <c r="A27" s="105" t="s">
        <v>44</v>
      </c>
      <c r="B27" s="106"/>
      <c r="C27" s="106"/>
      <c r="D27" s="106"/>
      <c r="E27" s="106"/>
      <c r="F27" s="106"/>
      <c r="G27" s="106"/>
      <c r="H27" s="270" t="s">
        <v>91</v>
      </c>
      <c r="I27" s="124"/>
      <c r="J27" s="125"/>
      <c r="K27" s="51"/>
      <c r="L27" s="51" t="s">
        <v>1</v>
      </c>
      <c r="M27" s="51"/>
      <c r="N27" s="61">
        <v>2024</v>
      </c>
      <c r="O27" s="51"/>
      <c r="P27" s="51"/>
      <c r="Q27" s="51"/>
      <c r="S27" s="6"/>
    </row>
    <row r="28" spans="1:19" ht="16.899999999999999" customHeight="1" x14ac:dyDescent="0.2">
      <c r="A28" s="20"/>
      <c r="G28" s="21"/>
      <c r="H28" s="19"/>
      <c r="I28" s="19"/>
      <c r="J28" s="19"/>
      <c r="K28" s="19"/>
      <c r="S28" s="6"/>
    </row>
    <row r="29" spans="1:19" ht="16.899999999999999" customHeight="1" x14ac:dyDescent="0.2">
      <c r="A29" s="109" t="s">
        <v>34</v>
      </c>
      <c r="B29" s="110"/>
      <c r="C29" s="110"/>
      <c r="D29" s="110"/>
      <c r="E29" s="110"/>
      <c r="F29" s="110"/>
      <c r="G29" s="110"/>
      <c r="H29" s="271" t="s">
        <v>92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 x14ac:dyDescent="0.2">
      <c r="A30" s="105" t="s">
        <v>5</v>
      </c>
      <c r="B30" s="106"/>
      <c r="C30" s="106"/>
      <c r="D30" s="106"/>
      <c r="E30" s="106"/>
      <c r="F30" s="106"/>
      <c r="G30" s="106"/>
      <c r="H30" s="272" t="s">
        <v>93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 x14ac:dyDescent="0.2">
      <c r="A31" s="105" t="s">
        <v>6</v>
      </c>
      <c r="B31" s="106"/>
      <c r="C31" s="106"/>
      <c r="D31" s="106"/>
      <c r="E31" s="106"/>
      <c r="F31" s="106"/>
      <c r="G31" s="106"/>
      <c r="H31" s="273" t="s">
        <v>94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 x14ac:dyDescent="0.2">
      <c r="A32" s="105" t="s">
        <v>7</v>
      </c>
      <c r="B32" s="106"/>
      <c r="C32" s="106"/>
      <c r="D32" s="106"/>
      <c r="E32" s="106"/>
      <c r="F32" s="106"/>
      <c r="G32" s="106"/>
      <c r="H32" s="272" t="s">
        <v>95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 x14ac:dyDescent="0.2">
      <c r="A33" s="20"/>
      <c r="I33" s="21"/>
      <c r="J33" s="19"/>
      <c r="K33" s="19"/>
      <c r="L33" s="19"/>
      <c r="M33" s="19"/>
      <c r="S33" s="6"/>
    </row>
    <row r="34" spans="1:19" ht="16.899999999999999" customHeight="1" x14ac:dyDescent="0.2">
      <c r="A34" s="109" t="s">
        <v>35</v>
      </c>
      <c r="B34" s="110"/>
      <c r="C34" s="110"/>
      <c r="D34" s="110"/>
      <c r="E34" s="110"/>
      <c r="F34" s="110"/>
      <c r="G34" s="110"/>
      <c r="H34" s="274" t="s">
        <v>96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 x14ac:dyDescent="0.2">
      <c r="A35" s="113" t="s">
        <v>5</v>
      </c>
      <c r="B35" s="114"/>
      <c r="C35" s="114"/>
      <c r="D35" s="114"/>
      <c r="E35" s="114"/>
      <c r="F35" s="114"/>
      <c r="G35" s="114"/>
      <c r="H35" s="275" t="s">
        <v>97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 x14ac:dyDescent="0.2">
      <c r="A36" s="105" t="s">
        <v>6</v>
      </c>
      <c r="B36" s="106"/>
      <c r="C36" s="106"/>
      <c r="D36" s="106"/>
      <c r="E36" s="106"/>
      <c r="F36" s="106"/>
      <c r="G36" s="106"/>
      <c r="H36" s="273" t="s">
        <v>98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 x14ac:dyDescent="0.2">
      <c r="A37" s="105" t="s">
        <v>7</v>
      </c>
      <c r="B37" s="106"/>
      <c r="C37" s="106"/>
      <c r="D37" s="106"/>
      <c r="E37" s="106"/>
      <c r="F37" s="106"/>
      <c r="G37" s="106"/>
      <c r="H37" s="272" t="s">
        <v>99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 x14ac:dyDescent="0.2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ST-GEORGES S/MEUSE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64065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 x14ac:dyDescent="0.2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 x14ac:dyDescent="0.2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 x14ac:dyDescent="0.25">
      <c r="A8" s="158" t="s">
        <v>2</v>
      </c>
      <c r="B8" s="158"/>
      <c r="C8" s="158"/>
      <c r="D8" s="158"/>
      <c r="E8" s="158"/>
      <c r="F8" s="158"/>
      <c r="G8" s="158"/>
      <c r="H8" s="160">
        <f>K8-1</f>
        <v>2020</v>
      </c>
      <c r="I8" s="160"/>
      <c r="J8" s="160"/>
      <c r="K8" s="160">
        <f>N8-1</f>
        <v>2021</v>
      </c>
      <c r="L8" s="160"/>
      <c r="M8" s="160"/>
      <c r="N8" s="160">
        <f>Q8-1</f>
        <v>2022</v>
      </c>
      <c r="O8" s="160"/>
      <c r="P8" s="160"/>
      <c r="Q8" s="160">
        <f>T8-1</f>
        <v>2023</v>
      </c>
      <c r="R8" s="160"/>
      <c r="S8" s="160"/>
      <c r="T8" s="160">
        <f>R2</f>
        <v>2024</v>
      </c>
      <c r="U8" s="160"/>
      <c r="V8" s="160"/>
    </row>
    <row r="9" spans="1:22" ht="18.399999999999999" customHeight="1" thickBot="1" x14ac:dyDescent="0.25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78256.419999999925</v>
      </c>
      <c r="I9" s="162"/>
      <c r="J9" s="163"/>
      <c r="K9" s="161">
        <f>'Ordinaire GE'!K26-'Ordinaire GE'!K15</f>
        <v>10867.790000000037</v>
      </c>
      <c r="L9" s="162"/>
      <c r="M9" s="163"/>
      <c r="N9" s="161">
        <f>'Ordinaire GE'!N26-'Ordinaire GE'!N15</f>
        <v>18247.080000000075</v>
      </c>
      <c r="O9" s="162"/>
      <c r="P9" s="163"/>
      <c r="Q9" s="161">
        <f>'Ordinaire GE'!Q26-'Ordinaire GE'!Q15</f>
        <v>59593.400000000373</v>
      </c>
      <c r="R9" s="162"/>
      <c r="S9" s="163"/>
      <c r="T9" s="161">
        <f>'Ordinaire GE'!T26-'Ordinaire GE'!T15</f>
        <v>1237.6300000008196</v>
      </c>
      <c r="U9" s="162"/>
      <c r="V9" s="163"/>
    </row>
    <row r="10" spans="1:22" ht="40.5" customHeight="1" thickBot="1" x14ac:dyDescent="0.25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397148.15000000224</v>
      </c>
      <c r="I10" s="165"/>
      <c r="J10" s="166"/>
      <c r="K10" s="164">
        <f>'Ordinaire GE'!K29-'Ordinaire GE'!K18</f>
        <v>405838.96999999881</v>
      </c>
      <c r="L10" s="165"/>
      <c r="M10" s="166"/>
      <c r="N10" s="164">
        <f>'Ordinaire GE'!N29-'Ordinaire GE'!N18</f>
        <v>521605.68999999948</v>
      </c>
      <c r="O10" s="165"/>
      <c r="P10" s="166"/>
      <c r="Q10" s="164">
        <f>'Ordinaire GE'!Q29-'Ordinaire GE'!Q18</f>
        <v>688569.80000000075</v>
      </c>
      <c r="R10" s="165"/>
      <c r="S10" s="166"/>
      <c r="T10" s="164">
        <f>'Ordinaire GE'!T29-'Ordinaire GE'!T18</f>
        <v>526705.65000000037</v>
      </c>
      <c r="U10" s="165"/>
      <c r="V10" s="166"/>
    </row>
    <row r="11" spans="1:22" ht="16.899999999999999" customHeight="1" x14ac:dyDescent="0.2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 x14ac:dyDescent="0.2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 x14ac:dyDescent="0.2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 x14ac:dyDescent="0.2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 x14ac:dyDescent="0.2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 x14ac:dyDescent="0.2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 x14ac:dyDescent="0.2"/>
    <row r="19" spans="1:19" ht="16.899999999999999" customHeight="1" x14ac:dyDescent="0.2"/>
    <row r="20" spans="1:19" ht="16.899999999999999" customHeight="1" x14ac:dyDescent="0.2"/>
    <row r="21" spans="1:19" ht="16.899999999999999" customHeight="1" x14ac:dyDescent="0.2"/>
    <row r="22" spans="1:19" ht="16.899999999999999" customHeight="1" x14ac:dyDescent="0.2"/>
    <row r="23" spans="1:19" ht="16.899999999999999" customHeight="1" x14ac:dyDescent="0.2"/>
    <row r="24" spans="1:19" ht="16.899999999999999" customHeight="1" x14ac:dyDescent="0.2"/>
    <row r="25" spans="1:19" ht="16.899999999999999" customHeight="1" x14ac:dyDescent="0.2"/>
    <row r="26" spans="1:19" ht="16.899999999999999" customHeight="1" x14ac:dyDescent="0.2"/>
    <row r="27" spans="1:19" ht="16.899999999999999" customHeight="1" x14ac:dyDescent="0.2"/>
    <row r="28" spans="1:19" ht="16.899999999999999" customHeight="1" x14ac:dyDescent="0.2"/>
    <row r="29" spans="1:19" ht="16.899999999999999" customHeight="1" x14ac:dyDescent="0.2"/>
    <row r="30" spans="1:19" ht="16.899999999999999" customHeight="1" x14ac:dyDescent="0.2"/>
    <row r="31" spans="1:19" ht="16.899999999999999" customHeight="1" x14ac:dyDescent="0.2"/>
    <row r="32" spans="1:19" ht="16.899999999999999" customHeight="1" x14ac:dyDescent="0.2"/>
    <row r="33" ht="16.899999999999999" customHeight="1" x14ac:dyDescent="0.2"/>
    <row r="34" ht="16.899999999999999" customHeight="1" x14ac:dyDescent="0.2"/>
    <row r="35" ht="16.899999999999999" customHeight="1" x14ac:dyDescent="0.2"/>
    <row r="36" ht="16.899999999999999" customHeight="1" x14ac:dyDescent="0.2"/>
    <row r="37" ht="16.899999999999999" customHeight="1" x14ac:dyDescent="0.2"/>
    <row r="38" ht="16.899999999999999" customHeight="1" x14ac:dyDescent="0.2"/>
    <row r="39" ht="16.899999999999999" customHeight="1" x14ac:dyDescent="0.2"/>
    <row r="40" ht="16.899999999999999" customHeight="1" x14ac:dyDescent="0.2"/>
    <row r="41" ht="16.899999999999999" customHeight="1" x14ac:dyDescent="0.2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topLeftCell="A15"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ST-GEORGES S/MEUSE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64065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100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13</v>
      </c>
      <c r="B10" s="185"/>
      <c r="C10" s="185"/>
      <c r="D10" s="185"/>
      <c r="E10" s="185"/>
      <c r="F10" s="185"/>
      <c r="G10" s="185"/>
      <c r="H10" s="278">
        <v>3292533.31</v>
      </c>
      <c r="I10" s="186">
        <v>5512664.2599999998</v>
      </c>
      <c r="J10" s="187">
        <v>5512664.2599999998</v>
      </c>
      <c r="K10" s="278">
        <v>3413469.25</v>
      </c>
      <c r="L10" s="186">
        <v>5512664.2599999998</v>
      </c>
      <c r="M10" s="187">
        <v>5512664.2599999998</v>
      </c>
      <c r="N10" s="278">
        <v>3481831.25</v>
      </c>
      <c r="O10" s="186">
        <v>5512664.2599999998</v>
      </c>
      <c r="P10" s="187">
        <v>5512664.2599999998</v>
      </c>
      <c r="Q10" s="278">
        <v>4026694.33</v>
      </c>
      <c r="R10" s="186">
        <v>5512664.2599999998</v>
      </c>
      <c r="S10" s="187">
        <v>5512664.2599999998</v>
      </c>
      <c r="T10" s="278">
        <v>4070473.71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14</v>
      </c>
      <c r="B11" s="189"/>
      <c r="C11" s="189"/>
      <c r="D11" s="189"/>
      <c r="E11" s="189"/>
      <c r="F11" s="189"/>
      <c r="G11" s="189"/>
      <c r="H11" s="279">
        <v>1090042.28</v>
      </c>
      <c r="I11" s="190">
        <v>2726342.74</v>
      </c>
      <c r="J11" s="191">
        <v>2726342.74</v>
      </c>
      <c r="K11" s="279">
        <v>1120330.8799999999</v>
      </c>
      <c r="L11" s="190">
        <v>2726342.74</v>
      </c>
      <c r="M11" s="191">
        <v>2726342.74</v>
      </c>
      <c r="N11" s="279">
        <v>1081994.03</v>
      </c>
      <c r="O11" s="190">
        <v>2726342.74</v>
      </c>
      <c r="P11" s="191">
        <v>2726342.74</v>
      </c>
      <c r="Q11" s="279">
        <v>1270457.6100000001</v>
      </c>
      <c r="R11" s="190">
        <v>2726342.74</v>
      </c>
      <c r="S11" s="191">
        <v>2726342.74</v>
      </c>
      <c r="T11" s="279">
        <v>1366173.02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15</v>
      </c>
      <c r="B12" s="189"/>
      <c r="C12" s="189"/>
      <c r="D12" s="189"/>
      <c r="E12" s="189"/>
      <c r="F12" s="189"/>
      <c r="G12" s="189"/>
      <c r="H12" s="279">
        <v>3036281.73</v>
      </c>
      <c r="I12" s="190">
        <v>4264832.04</v>
      </c>
      <c r="J12" s="191">
        <v>4264832.04</v>
      </c>
      <c r="K12" s="279">
        <v>3108283.29</v>
      </c>
      <c r="L12" s="190">
        <v>4264832.04</v>
      </c>
      <c r="M12" s="191">
        <v>4264832.04</v>
      </c>
      <c r="N12" s="279">
        <v>3309667.25</v>
      </c>
      <c r="O12" s="190">
        <v>4264832.04</v>
      </c>
      <c r="P12" s="191">
        <v>4264832.04</v>
      </c>
      <c r="Q12" s="279">
        <v>3460218.89</v>
      </c>
      <c r="R12" s="190">
        <v>4264832.04</v>
      </c>
      <c r="S12" s="191">
        <v>4264832.04</v>
      </c>
      <c r="T12" s="279">
        <v>3762438.36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16</v>
      </c>
      <c r="B13" s="189"/>
      <c r="C13" s="189"/>
      <c r="D13" s="189"/>
      <c r="E13" s="189"/>
      <c r="F13" s="189"/>
      <c r="G13" s="189"/>
      <c r="H13" s="279">
        <v>717112.02</v>
      </c>
      <c r="I13" s="190">
        <v>41563.69</v>
      </c>
      <c r="J13" s="191">
        <v>41563.69</v>
      </c>
      <c r="K13" s="279">
        <v>697425.83</v>
      </c>
      <c r="L13" s="190">
        <v>41563.69</v>
      </c>
      <c r="M13" s="191">
        <v>41563.69</v>
      </c>
      <c r="N13" s="279">
        <v>665494.97</v>
      </c>
      <c r="O13" s="190">
        <v>41563.69</v>
      </c>
      <c r="P13" s="191">
        <v>41563.69</v>
      </c>
      <c r="Q13" s="279">
        <v>705682.42</v>
      </c>
      <c r="R13" s="190">
        <v>41563.69</v>
      </c>
      <c r="S13" s="191">
        <v>41563.69</v>
      </c>
      <c r="T13" s="279">
        <v>724273.27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 t="s">
        <v>48</v>
      </c>
      <c r="B14" s="193"/>
      <c r="C14" s="193"/>
      <c r="D14" s="193"/>
      <c r="E14" s="193"/>
      <c r="F14" s="193"/>
      <c r="G14" s="193"/>
      <c r="H14" s="280">
        <v>190000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250000</v>
      </c>
      <c r="R14" s="194">
        <v>0</v>
      </c>
      <c r="S14" s="195">
        <v>0</v>
      </c>
      <c r="T14" s="280">
        <v>400000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8325969.3399999999</v>
      </c>
      <c r="I15" s="197"/>
      <c r="J15" s="198"/>
      <c r="K15" s="197">
        <f>SUM(K10:K14)</f>
        <v>8339509.25</v>
      </c>
      <c r="L15" s="197"/>
      <c r="M15" s="197"/>
      <c r="N15" s="196">
        <f>SUM(N10:N14)</f>
        <v>8538987.5</v>
      </c>
      <c r="O15" s="197"/>
      <c r="P15" s="198"/>
      <c r="Q15" s="197">
        <f>SUM(Q10:Q14)</f>
        <v>9713053.25</v>
      </c>
      <c r="R15" s="197"/>
      <c r="S15" s="198"/>
      <c r="T15" s="197">
        <f>SUM(T10:T14)</f>
        <v>10323358.359999999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80005.87</v>
      </c>
      <c r="I16" s="199">
        <v>1521059.02</v>
      </c>
      <c r="J16" s="200">
        <v>2351270.66</v>
      </c>
      <c r="K16" s="281">
        <v>2510.96</v>
      </c>
      <c r="L16" s="199">
        <v>1659060.83</v>
      </c>
      <c r="M16" s="200">
        <v>1521059.02</v>
      </c>
      <c r="N16" s="281">
        <v>16934.240000000002</v>
      </c>
      <c r="O16" s="199">
        <v>2230351.92</v>
      </c>
      <c r="P16" s="200">
        <v>1659060.83</v>
      </c>
      <c r="Q16" s="281">
        <v>3850</v>
      </c>
      <c r="R16" s="199">
        <v>2351270.66</v>
      </c>
      <c r="S16" s="200">
        <v>2230351.92</v>
      </c>
      <c r="T16" s="281">
        <v>87.5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147197.54</v>
      </c>
      <c r="I17" s="194">
        <v>1192323.53</v>
      </c>
      <c r="J17" s="195">
        <v>824300.6</v>
      </c>
      <c r="K17" s="280">
        <v>198938.44</v>
      </c>
      <c r="L17" s="194">
        <v>4295659.8600000003</v>
      </c>
      <c r="M17" s="195">
        <v>1192323.53</v>
      </c>
      <c r="N17" s="280">
        <v>0</v>
      </c>
      <c r="O17" s="194">
        <v>1045347.08</v>
      </c>
      <c r="P17" s="195">
        <v>4295659.8600000003</v>
      </c>
      <c r="Q17" s="280">
        <v>0</v>
      </c>
      <c r="R17" s="194">
        <v>824300.6</v>
      </c>
      <c r="S17" s="195">
        <v>1045347.08</v>
      </c>
      <c r="T17" s="280">
        <v>475936.74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8553172.7499999981</v>
      </c>
      <c r="I18" s="207"/>
      <c r="J18" s="208"/>
      <c r="K18" s="207">
        <f>SUM(K15:K17)</f>
        <v>8540958.6500000004</v>
      </c>
      <c r="L18" s="207"/>
      <c r="M18" s="207"/>
      <c r="N18" s="206">
        <f>SUM(N15:N17)</f>
        <v>8555921.7400000002</v>
      </c>
      <c r="O18" s="207"/>
      <c r="P18" s="208"/>
      <c r="Q18" s="206">
        <f>SUM(Q15:Q17)</f>
        <v>9716903.25</v>
      </c>
      <c r="R18" s="207"/>
      <c r="S18" s="208"/>
      <c r="T18" s="206">
        <f>SUM(T15:T17)</f>
        <v>10799382.6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101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8" t="s">
        <v>17</v>
      </c>
      <c r="B22" s="189"/>
      <c r="C22" s="189"/>
      <c r="D22" s="189"/>
      <c r="E22" s="189"/>
      <c r="F22" s="189"/>
      <c r="G22" s="209"/>
      <c r="H22" s="278">
        <v>459844.23</v>
      </c>
      <c r="I22" s="186">
        <v>373432.17</v>
      </c>
      <c r="J22" s="187">
        <v>697745.74</v>
      </c>
      <c r="K22" s="278">
        <v>432982.58</v>
      </c>
      <c r="L22" s="186">
        <v>373432.17</v>
      </c>
      <c r="M22" s="187">
        <v>697745.74</v>
      </c>
      <c r="N22" s="278">
        <v>468436.02</v>
      </c>
      <c r="O22" s="186">
        <v>373432.17</v>
      </c>
      <c r="P22" s="187">
        <v>697745.74</v>
      </c>
      <c r="Q22" s="278">
        <v>514502.69</v>
      </c>
      <c r="R22" s="186">
        <v>373432.17</v>
      </c>
      <c r="S22" s="187">
        <v>697745.74</v>
      </c>
      <c r="T22" s="278">
        <v>538602.98</v>
      </c>
      <c r="U22" s="186">
        <v>373432.17</v>
      </c>
      <c r="V22" s="187">
        <v>697745.74</v>
      </c>
    </row>
    <row r="23" spans="1:22" ht="18.399999999999999" customHeight="1" x14ac:dyDescent="0.2">
      <c r="A23" s="188" t="s">
        <v>15</v>
      </c>
      <c r="B23" s="189"/>
      <c r="C23" s="189"/>
      <c r="D23" s="189"/>
      <c r="E23" s="189"/>
      <c r="F23" s="189"/>
      <c r="G23" s="209"/>
      <c r="H23" s="279">
        <v>7828414.9900000002</v>
      </c>
      <c r="I23" s="190">
        <v>12728583.199999999</v>
      </c>
      <c r="J23" s="191">
        <v>13240574.68</v>
      </c>
      <c r="K23" s="279">
        <v>7751427.9199999999</v>
      </c>
      <c r="L23" s="190">
        <v>12728583.199999999</v>
      </c>
      <c r="M23" s="191">
        <v>13240574.68</v>
      </c>
      <c r="N23" s="279">
        <v>7952078.0700000003</v>
      </c>
      <c r="O23" s="190">
        <v>12728583.199999999</v>
      </c>
      <c r="P23" s="191">
        <v>13240574.68</v>
      </c>
      <c r="Q23" s="279">
        <v>9193362.8900000006</v>
      </c>
      <c r="R23" s="190">
        <v>12728583.199999999</v>
      </c>
      <c r="S23" s="191">
        <v>13240574.68</v>
      </c>
      <c r="T23" s="279">
        <v>9097407.6600000001</v>
      </c>
      <c r="U23" s="190">
        <v>12728583.199999999</v>
      </c>
      <c r="V23" s="191">
        <v>13240574.68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209"/>
      <c r="H24" s="279">
        <v>115966.54</v>
      </c>
      <c r="I24" s="190">
        <v>548784.99</v>
      </c>
      <c r="J24" s="191">
        <v>408005.67</v>
      </c>
      <c r="K24" s="279">
        <v>115966.54</v>
      </c>
      <c r="L24" s="190">
        <v>548784.99</v>
      </c>
      <c r="M24" s="191">
        <v>408005.67</v>
      </c>
      <c r="N24" s="279">
        <v>66720.490000000005</v>
      </c>
      <c r="O24" s="190">
        <v>548784.99</v>
      </c>
      <c r="P24" s="191">
        <v>408005.67</v>
      </c>
      <c r="Q24" s="279">
        <v>64781.07</v>
      </c>
      <c r="R24" s="190">
        <v>548784.99</v>
      </c>
      <c r="S24" s="191">
        <v>408005.67</v>
      </c>
      <c r="T24" s="279">
        <v>631385.35</v>
      </c>
      <c r="U24" s="190">
        <v>548784.99</v>
      </c>
      <c r="V24" s="191">
        <v>408005.67</v>
      </c>
    </row>
    <row r="25" spans="1:22" ht="18.399999999999999" customHeight="1" thickBot="1" x14ac:dyDescent="0.25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50000</v>
      </c>
      <c r="L25" s="194">
        <v>0</v>
      </c>
      <c r="M25" s="195">
        <v>0</v>
      </c>
      <c r="N25" s="280">
        <v>70000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57200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8404225.7599999998</v>
      </c>
      <c r="I26" s="197"/>
      <c r="J26" s="197"/>
      <c r="K26" s="196">
        <f>SUM(K22:K25)</f>
        <v>8350377.04</v>
      </c>
      <c r="L26" s="197"/>
      <c r="M26" s="198"/>
      <c r="N26" s="197">
        <f>SUM(N22:N25)</f>
        <v>8557234.5800000001</v>
      </c>
      <c r="O26" s="197"/>
      <c r="P26" s="197"/>
      <c r="Q26" s="196">
        <f>SUM(Q22:Q25)</f>
        <v>9772646.6500000004</v>
      </c>
      <c r="R26" s="197"/>
      <c r="S26" s="198"/>
      <c r="T26" s="196">
        <f>SUM(T22:T25)</f>
        <v>10324595.99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546095.14</v>
      </c>
      <c r="I27" s="199">
        <v>6001218.2883333303</v>
      </c>
      <c r="J27" s="200">
        <v>5811470.0833333302</v>
      </c>
      <c r="K27" s="281">
        <v>596420.57999999996</v>
      </c>
      <c r="L27" s="199">
        <v>6001218.2883333303</v>
      </c>
      <c r="M27" s="200">
        <v>5811470.0833333302</v>
      </c>
      <c r="N27" s="281">
        <v>520292.85</v>
      </c>
      <c r="O27" s="199">
        <v>6001218.2883333303</v>
      </c>
      <c r="P27" s="200">
        <v>5811470.0833333302</v>
      </c>
      <c r="Q27" s="281">
        <v>632826.4</v>
      </c>
      <c r="R27" s="199">
        <v>6001218.2883333303</v>
      </c>
      <c r="S27" s="200">
        <v>5811470.0833333302</v>
      </c>
      <c r="T27" s="281">
        <v>1001492.26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8950320.9000000004</v>
      </c>
      <c r="I29" s="207"/>
      <c r="J29" s="207"/>
      <c r="K29" s="206">
        <f>SUM(K26:K28)</f>
        <v>8946797.6199999992</v>
      </c>
      <c r="L29" s="207"/>
      <c r="M29" s="208"/>
      <c r="N29" s="207">
        <f>SUM(N26:N28)</f>
        <v>9077527.4299999997</v>
      </c>
      <c r="O29" s="207"/>
      <c r="P29" s="207"/>
      <c r="Q29" s="206">
        <f>SUM(Q26:Q28)</f>
        <v>10405473.050000001</v>
      </c>
      <c r="R29" s="207"/>
      <c r="S29" s="208"/>
      <c r="T29" s="206">
        <f>SUM(T26:T28)</f>
        <v>11326088.25</v>
      </c>
      <c r="U29" s="207"/>
      <c r="V29" s="208"/>
    </row>
    <row r="30" spans="1:22" ht="16.899999999999999" customHeight="1" x14ac:dyDescent="0.2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 x14ac:dyDescent="0.2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ST-GEORGES S/MEUSE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64065</v>
      </c>
      <c r="S1" s="127"/>
    </row>
    <row r="2" spans="1:22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22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 x14ac:dyDescent="0.2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 x14ac:dyDescent="0.2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 x14ac:dyDescent="0.2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 x14ac:dyDescent="0.2">
      <c r="A8" s="37"/>
      <c r="B8" s="40"/>
      <c r="C8" s="38"/>
      <c r="D8" s="38"/>
      <c r="E8" s="38"/>
      <c r="F8" s="38"/>
      <c r="G8" s="38"/>
      <c r="H8" s="276" t="s">
        <v>102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 x14ac:dyDescent="0.2">
      <c r="A9" s="181" t="s">
        <v>2</v>
      </c>
      <c r="B9" s="182"/>
      <c r="C9" s="181"/>
      <c r="D9" s="181"/>
      <c r="E9" s="181"/>
      <c r="F9" s="181"/>
      <c r="G9" s="181"/>
      <c r="H9" s="183">
        <f>K9-1</f>
        <v>2020</v>
      </c>
      <c r="I9" s="183"/>
      <c r="J9" s="183"/>
      <c r="K9" s="183">
        <f>N9-1</f>
        <v>2021</v>
      </c>
      <c r="L9" s="183"/>
      <c r="M9" s="183"/>
      <c r="N9" s="183">
        <f>Q9-1</f>
        <v>2022</v>
      </c>
      <c r="O9" s="183"/>
      <c r="P9" s="183"/>
      <c r="Q9" s="183">
        <f>T9-1</f>
        <v>2023</v>
      </c>
      <c r="R9" s="183"/>
      <c r="S9" s="183"/>
      <c r="T9" s="183">
        <f>R2</f>
        <v>2024</v>
      </c>
      <c r="U9" s="183"/>
      <c r="V9" s="183"/>
    </row>
    <row r="10" spans="1:22" ht="18.399999999999999" customHeight="1" x14ac:dyDescent="0.2">
      <c r="A10" s="184" t="s">
        <v>15</v>
      </c>
      <c r="B10" s="185"/>
      <c r="C10" s="185"/>
      <c r="D10" s="185"/>
      <c r="E10" s="185"/>
      <c r="F10" s="185"/>
      <c r="G10" s="185"/>
      <c r="H10" s="278">
        <v>45424.56</v>
      </c>
      <c r="I10" s="186">
        <v>5512664.2599999998</v>
      </c>
      <c r="J10" s="187">
        <v>5512664.2599999998</v>
      </c>
      <c r="K10" s="278">
        <v>45285.67</v>
      </c>
      <c r="L10" s="186">
        <v>5512664.2599999998</v>
      </c>
      <c r="M10" s="187">
        <v>5512664.2599999998</v>
      </c>
      <c r="N10" s="278">
        <v>53649.95</v>
      </c>
      <c r="O10" s="186">
        <v>5512664.2599999998</v>
      </c>
      <c r="P10" s="187">
        <v>5512664.2599999998</v>
      </c>
      <c r="Q10" s="278">
        <v>29222.95</v>
      </c>
      <c r="R10" s="186">
        <v>5512664.2599999998</v>
      </c>
      <c r="S10" s="187">
        <v>5512664.2599999998</v>
      </c>
      <c r="T10" s="278">
        <v>130684.1</v>
      </c>
      <c r="U10" s="186">
        <v>5512664.2599999998</v>
      </c>
      <c r="V10" s="187">
        <v>5512664.2599999998</v>
      </c>
    </row>
    <row r="11" spans="1:22" ht="18.399999999999999" customHeight="1" x14ac:dyDescent="0.2">
      <c r="A11" s="188" t="s">
        <v>46</v>
      </c>
      <c r="B11" s="189"/>
      <c r="C11" s="189"/>
      <c r="D11" s="189"/>
      <c r="E11" s="189"/>
      <c r="F11" s="189"/>
      <c r="G11" s="189"/>
      <c r="H11" s="279">
        <v>1720380.82</v>
      </c>
      <c r="I11" s="190">
        <v>2726342.74</v>
      </c>
      <c r="J11" s="191">
        <v>2726342.74</v>
      </c>
      <c r="K11" s="279">
        <v>2098595.8199999998</v>
      </c>
      <c r="L11" s="190">
        <v>2726342.74</v>
      </c>
      <c r="M11" s="191">
        <v>2726342.74</v>
      </c>
      <c r="N11" s="279">
        <v>2381760.8199999998</v>
      </c>
      <c r="O11" s="190">
        <v>2726342.74</v>
      </c>
      <c r="P11" s="191">
        <v>2726342.74</v>
      </c>
      <c r="Q11" s="279">
        <v>2599904.42</v>
      </c>
      <c r="R11" s="190">
        <v>2726342.74</v>
      </c>
      <c r="S11" s="191">
        <v>2726342.74</v>
      </c>
      <c r="T11" s="279">
        <v>4211188.18</v>
      </c>
      <c r="U11" s="190">
        <v>2726342.74</v>
      </c>
      <c r="V11" s="191">
        <v>2726342.74</v>
      </c>
    </row>
    <row r="12" spans="1:22" ht="18.399999999999999" customHeight="1" x14ac:dyDescent="0.2">
      <c r="A12" s="188" t="s">
        <v>16</v>
      </c>
      <c r="B12" s="189"/>
      <c r="C12" s="189"/>
      <c r="D12" s="189"/>
      <c r="E12" s="189"/>
      <c r="F12" s="189"/>
      <c r="G12" s="189"/>
      <c r="H12" s="279">
        <v>37047.54</v>
      </c>
      <c r="I12" s="190">
        <v>4264832.04</v>
      </c>
      <c r="J12" s="191">
        <v>4264832.04</v>
      </c>
      <c r="K12" s="279">
        <v>46733.34</v>
      </c>
      <c r="L12" s="190">
        <v>4264832.04</v>
      </c>
      <c r="M12" s="191">
        <v>4264832.04</v>
      </c>
      <c r="N12" s="279">
        <v>50324.62</v>
      </c>
      <c r="O12" s="190">
        <v>4264832.04</v>
      </c>
      <c r="P12" s="191">
        <v>4264832.04</v>
      </c>
      <c r="Q12" s="279">
        <v>50324.62</v>
      </c>
      <c r="R12" s="190">
        <v>4264832.04</v>
      </c>
      <c r="S12" s="191">
        <v>4264832.04</v>
      </c>
      <c r="T12" s="279">
        <v>50324.62</v>
      </c>
      <c r="U12" s="190">
        <v>4264832.04</v>
      </c>
      <c r="V12" s="191">
        <v>4264832.04</v>
      </c>
    </row>
    <row r="13" spans="1:22" ht="18.399999999999999" customHeight="1" x14ac:dyDescent="0.2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 x14ac:dyDescent="0.25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 x14ac:dyDescent="0.25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1802852.9200000002</v>
      </c>
      <c r="I15" s="197"/>
      <c r="J15" s="198"/>
      <c r="K15" s="197">
        <f>SUM(K10:K14)</f>
        <v>2190614.8299999996</v>
      </c>
      <c r="L15" s="197"/>
      <c r="M15" s="197"/>
      <c r="N15" s="196">
        <f>SUM(N10:N14)</f>
        <v>2485735.39</v>
      </c>
      <c r="O15" s="197"/>
      <c r="P15" s="198"/>
      <c r="Q15" s="197">
        <f>SUM(Q10:Q14)</f>
        <v>2679451.9900000002</v>
      </c>
      <c r="R15" s="197"/>
      <c r="S15" s="198"/>
      <c r="T15" s="197">
        <f>SUM(T10:T14)</f>
        <v>4392196.8999999994</v>
      </c>
      <c r="U15" s="197"/>
      <c r="V15" s="198"/>
    </row>
    <row r="16" spans="1:22" ht="18.399999999999999" customHeight="1" x14ac:dyDescent="0.2">
      <c r="A16" s="188" t="s">
        <v>30</v>
      </c>
      <c r="B16" s="189"/>
      <c r="C16" s="189"/>
      <c r="D16" s="189"/>
      <c r="E16" s="189"/>
      <c r="F16" s="189"/>
      <c r="G16" s="189"/>
      <c r="H16" s="281">
        <v>0</v>
      </c>
      <c r="I16" s="199">
        <v>1521059.02</v>
      </c>
      <c r="J16" s="200">
        <v>2351270.66</v>
      </c>
      <c r="K16" s="281">
        <v>33555.1</v>
      </c>
      <c r="L16" s="199">
        <v>1659060.83</v>
      </c>
      <c r="M16" s="200">
        <v>1521059.02</v>
      </c>
      <c r="N16" s="281">
        <v>0</v>
      </c>
      <c r="O16" s="199">
        <v>2230351.92</v>
      </c>
      <c r="P16" s="200">
        <v>1659060.83</v>
      </c>
      <c r="Q16" s="281">
        <v>45988.82</v>
      </c>
      <c r="R16" s="199">
        <v>2351270.66</v>
      </c>
      <c r="S16" s="200">
        <v>2230351.92</v>
      </c>
      <c r="T16" s="281">
        <v>48000</v>
      </c>
      <c r="U16" s="199">
        <v>2351270.66</v>
      </c>
      <c r="V16" s="200">
        <v>2230351.92</v>
      </c>
    </row>
    <row r="17" spans="1:22" ht="18.399999999999999" customHeight="1" thickBot="1" x14ac:dyDescent="0.25">
      <c r="A17" s="192" t="s">
        <v>3</v>
      </c>
      <c r="B17" s="193"/>
      <c r="C17" s="193"/>
      <c r="D17" s="193"/>
      <c r="E17" s="193"/>
      <c r="F17" s="193"/>
      <c r="G17" s="193"/>
      <c r="H17" s="280">
        <v>80000</v>
      </c>
      <c r="I17" s="194">
        <v>1192323.53</v>
      </c>
      <c r="J17" s="195">
        <v>824300.6</v>
      </c>
      <c r="K17" s="280">
        <v>0</v>
      </c>
      <c r="L17" s="194">
        <v>4295659.8600000003</v>
      </c>
      <c r="M17" s="195">
        <v>1192323.53</v>
      </c>
      <c r="N17" s="280">
        <v>250250</v>
      </c>
      <c r="O17" s="194">
        <v>1045347.08</v>
      </c>
      <c r="P17" s="195">
        <v>4295659.8600000003</v>
      </c>
      <c r="Q17" s="280">
        <v>0</v>
      </c>
      <c r="R17" s="194">
        <v>824300.6</v>
      </c>
      <c r="S17" s="195">
        <v>1045347.08</v>
      </c>
      <c r="T17" s="280">
        <v>0</v>
      </c>
      <c r="U17" s="194">
        <v>824300.6</v>
      </c>
      <c r="V17" s="195">
        <v>1045347.08</v>
      </c>
    </row>
    <row r="18" spans="1:22" ht="18.399999999999999" customHeight="1" thickBot="1" x14ac:dyDescent="0.25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1882852.9200000002</v>
      </c>
      <c r="I18" s="207"/>
      <c r="J18" s="208"/>
      <c r="K18" s="207">
        <f>SUM(K15:K17)</f>
        <v>2224169.9299999997</v>
      </c>
      <c r="L18" s="207"/>
      <c r="M18" s="207"/>
      <c r="N18" s="206">
        <f>SUM(N15:N17)</f>
        <v>2735985.39</v>
      </c>
      <c r="O18" s="207"/>
      <c r="P18" s="208"/>
      <c r="Q18" s="206">
        <f>SUM(Q15:Q17)</f>
        <v>2725440.81</v>
      </c>
      <c r="R18" s="207"/>
      <c r="S18" s="208"/>
      <c r="T18" s="206">
        <f>SUM(T15:T17)</f>
        <v>4440196.8999999994</v>
      </c>
      <c r="U18" s="207"/>
      <c r="V18" s="208"/>
    </row>
    <row r="19" spans="1:22" s="65" customFormat="1" ht="28.15" customHeight="1" x14ac:dyDescent="0.2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 x14ac:dyDescent="0.2">
      <c r="A20" s="37"/>
      <c r="B20" s="38"/>
      <c r="C20" s="38"/>
      <c r="D20" s="38"/>
      <c r="E20" s="38"/>
      <c r="F20" s="38"/>
      <c r="G20" s="38"/>
      <c r="H20" s="277" t="s">
        <v>103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 x14ac:dyDescent="0.2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2020</v>
      </c>
      <c r="I21" s="183"/>
      <c r="J21" s="183"/>
      <c r="K21" s="183">
        <f>N21-1</f>
        <v>2021</v>
      </c>
      <c r="L21" s="183"/>
      <c r="M21" s="183"/>
      <c r="N21" s="183">
        <f>Q21-1</f>
        <v>2022</v>
      </c>
      <c r="O21" s="183"/>
      <c r="P21" s="183"/>
      <c r="Q21" s="183">
        <f>T21-1</f>
        <v>2023</v>
      </c>
      <c r="R21" s="183"/>
      <c r="S21" s="183"/>
      <c r="T21" s="183">
        <f>R2</f>
        <v>2024</v>
      </c>
      <c r="U21" s="183"/>
      <c r="V21" s="183"/>
    </row>
    <row r="22" spans="1:22" ht="18.399999999999999" customHeight="1" x14ac:dyDescent="0.2">
      <c r="A22" s="184" t="s">
        <v>15</v>
      </c>
      <c r="B22" s="185"/>
      <c r="C22" s="185"/>
      <c r="D22" s="185"/>
      <c r="E22" s="185"/>
      <c r="F22" s="185"/>
      <c r="G22" s="185"/>
      <c r="H22" s="278">
        <v>281463</v>
      </c>
      <c r="I22" s="186">
        <v>373432.17</v>
      </c>
      <c r="J22" s="187">
        <v>697745.74</v>
      </c>
      <c r="K22" s="278">
        <v>281463</v>
      </c>
      <c r="L22" s="186">
        <v>365967.42</v>
      </c>
      <c r="M22" s="187">
        <v>373432.17</v>
      </c>
      <c r="N22" s="278">
        <v>281463</v>
      </c>
      <c r="O22" s="186">
        <v>414709.37</v>
      </c>
      <c r="P22" s="187">
        <v>365967.42</v>
      </c>
      <c r="Q22" s="278">
        <v>710840.98</v>
      </c>
      <c r="R22" s="186">
        <v>697745.74</v>
      </c>
      <c r="S22" s="187">
        <v>414709.37</v>
      </c>
      <c r="T22" s="278">
        <v>1076477.98</v>
      </c>
      <c r="U22" s="186">
        <v>557211.56000000006</v>
      </c>
      <c r="V22" s="187">
        <v>577850.16</v>
      </c>
    </row>
    <row r="23" spans="1:22" ht="18.399999999999999" customHeight="1" x14ac:dyDescent="0.2">
      <c r="A23" s="188" t="s">
        <v>46</v>
      </c>
      <c r="B23" s="189"/>
      <c r="C23" s="189"/>
      <c r="D23" s="189"/>
      <c r="E23" s="189"/>
      <c r="F23" s="189"/>
      <c r="G23" s="189"/>
      <c r="H23" s="279">
        <v>80000</v>
      </c>
      <c r="I23" s="190">
        <v>12728583.199999999</v>
      </c>
      <c r="J23" s="191">
        <v>13240574.68</v>
      </c>
      <c r="K23" s="279">
        <v>0</v>
      </c>
      <c r="L23" s="190">
        <v>12120371.99</v>
      </c>
      <c r="M23" s="191">
        <v>12728583.199999999</v>
      </c>
      <c r="N23" s="279">
        <v>250250</v>
      </c>
      <c r="O23" s="190">
        <v>12941517.73</v>
      </c>
      <c r="P23" s="191">
        <v>12120371.99</v>
      </c>
      <c r="Q23" s="279">
        <v>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 x14ac:dyDescent="0.2">
      <c r="A24" s="188" t="s">
        <v>16</v>
      </c>
      <c r="B24" s="189"/>
      <c r="C24" s="189"/>
      <c r="D24" s="189"/>
      <c r="E24" s="189"/>
      <c r="F24" s="189"/>
      <c r="G24" s="189"/>
      <c r="H24" s="279">
        <v>983549.27</v>
      </c>
      <c r="I24" s="190">
        <v>548784.99</v>
      </c>
      <c r="J24" s="191">
        <v>408005.67</v>
      </c>
      <c r="K24" s="279">
        <v>1433125.38</v>
      </c>
      <c r="L24" s="190">
        <v>536819.05000000005</v>
      </c>
      <c r="M24" s="191">
        <v>548784.99</v>
      </c>
      <c r="N24" s="279">
        <v>1763354.71</v>
      </c>
      <c r="O24" s="190">
        <v>344975.81</v>
      </c>
      <c r="P24" s="191">
        <v>536819.05000000005</v>
      </c>
      <c r="Q24" s="279">
        <v>1464351.7</v>
      </c>
      <c r="R24" s="190">
        <v>408005.67</v>
      </c>
      <c r="S24" s="191">
        <v>344975.81</v>
      </c>
      <c r="T24" s="279">
        <v>2565783.7000000002</v>
      </c>
      <c r="U24" s="190">
        <v>128208.38666666699</v>
      </c>
      <c r="V24" s="191">
        <v>26303.796666666702</v>
      </c>
    </row>
    <row r="25" spans="1:22" ht="18.399999999999999" customHeight="1" thickBot="1" x14ac:dyDescent="0.25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 x14ac:dyDescent="0.25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1345012.27</v>
      </c>
      <c r="I26" s="197"/>
      <c r="J26" s="197"/>
      <c r="K26" s="196">
        <f>SUM(K22:K25)</f>
        <v>1714588.38</v>
      </c>
      <c r="L26" s="197"/>
      <c r="M26" s="198"/>
      <c r="N26" s="197">
        <f>SUM(N22:N25)</f>
        <v>2295067.71</v>
      </c>
      <c r="O26" s="197"/>
      <c r="P26" s="197"/>
      <c r="Q26" s="196">
        <f>SUM(Q22:Q25)</f>
        <v>2175192.6799999997</v>
      </c>
      <c r="R26" s="197"/>
      <c r="S26" s="198"/>
      <c r="T26" s="196">
        <f>SUM(T22:T25)</f>
        <v>3642261.68</v>
      </c>
      <c r="U26" s="197"/>
      <c r="V26" s="198"/>
    </row>
    <row r="27" spans="1:22" ht="18.399999999999999" customHeight="1" x14ac:dyDescent="0.2">
      <c r="A27" s="188" t="s">
        <v>30</v>
      </c>
      <c r="B27" s="189"/>
      <c r="C27" s="189"/>
      <c r="D27" s="189"/>
      <c r="E27" s="189"/>
      <c r="F27" s="189"/>
      <c r="G27" s="209"/>
      <c r="H27" s="281">
        <v>0</v>
      </c>
      <c r="I27" s="199"/>
      <c r="J27" s="200"/>
      <c r="K27" s="281">
        <v>14352.25</v>
      </c>
      <c r="L27" s="199">
        <v>10122961.629999999</v>
      </c>
      <c r="M27" s="200">
        <v>6628334.5600000005</v>
      </c>
      <c r="N27" s="281">
        <v>14352.25</v>
      </c>
      <c r="O27" s="199">
        <v>6248838.1500000004</v>
      </c>
      <c r="P27" s="200">
        <v>10122961.629999999</v>
      </c>
      <c r="Q27" s="281">
        <v>71678.37</v>
      </c>
      <c r="R27" s="199">
        <v>6834216</v>
      </c>
      <c r="S27" s="200">
        <v>6248838.1500000004</v>
      </c>
      <c r="T27" s="281">
        <v>26052.25</v>
      </c>
      <c r="U27" s="199">
        <v>6001218.2883333303</v>
      </c>
      <c r="V27" s="200">
        <v>5811470.0833333302</v>
      </c>
    </row>
    <row r="28" spans="1:22" ht="18.399999999999999" customHeight="1" thickBot="1" x14ac:dyDescent="0.25">
      <c r="A28" s="192" t="s">
        <v>3</v>
      </c>
      <c r="B28" s="193"/>
      <c r="C28" s="193"/>
      <c r="D28" s="193"/>
      <c r="E28" s="193"/>
      <c r="F28" s="193"/>
      <c r="G28" s="210"/>
      <c r="H28" s="280">
        <v>537840.65</v>
      </c>
      <c r="I28" s="194">
        <v>0</v>
      </c>
      <c r="J28" s="195">
        <v>0</v>
      </c>
      <c r="K28" s="280">
        <v>509581.55</v>
      </c>
      <c r="L28" s="194">
        <v>0</v>
      </c>
      <c r="M28" s="195">
        <v>0</v>
      </c>
      <c r="N28" s="280">
        <v>440917.68</v>
      </c>
      <c r="O28" s="194">
        <v>0</v>
      </c>
      <c r="P28" s="195">
        <v>0</v>
      </c>
      <c r="Q28" s="280">
        <v>504622.01</v>
      </c>
      <c r="R28" s="194">
        <v>0</v>
      </c>
      <c r="S28" s="195">
        <v>0</v>
      </c>
      <c r="T28" s="280">
        <v>797935.22</v>
      </c>
      <c r="U28" s="194">
        <v>0</v>
      </c>
      <c r="V28" s="195">
        <v>0</v>
      </c>
    </row>
    <row r="29" spans="1:22" ht="18.399999999999999" customHeight="1" thickBot="1" x14ac:dyDescent="0.25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1882852.92</v>
      </c>
      <c r="I29" s="207"/>
      <c r="J29" s="207"/>
      <c r="K29" s="206">
        <f>SUM(K26:K28)</f>
        <v>2238522.1799999997</v>
      </c>
      <c r="L29" s="207"/>
      <c r="M29" s="208"/>
      <c r="N29" s="207">
        <f>SUM(N26:N28)</f>
        <v>2750337.64</v>
      </c>
      <c r="O29" s="207"/>
      <c r="P29" s="207"/>
      <c r="Q29" s="206">
        <f>SUM(Q26:Q28)</f>
        <v>2751493.0599999996</v>
      </c>
      <c r="R29" s="207"/>
      <c r="S29" s="208"/>
      <c r="T29" s="206">
        <f>SUM(T26:T28)</f>
        <v>4466249.1500000004</v>
      </c>
      <c r="U29" s="207"/>
      <c r="V29" s="208"/>
    </row>
    <row r="30" spans="1:22" ht="16.899999999999999" customHeight="1" x14ac:dyDescent="0.2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 x14ac:dyDescent="0.2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ST-GEORGES S/MEUSE</v>
      </c>
      <c r="H1" s="153"/>
      <c r="I1" s="54" t="s">
        <v>40</v>
      </c>
      <c r="J1" s="67">
        <f>Coordonnées!R1</f>
        <v>64065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1" t="s">
        <v>71</v>
      </c>
      <c r="F5" s="222"/>
      <c r="G5" s="222"/>
      <c r="H5" s="222"/>
      <c r="I5" s="222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342842.1</v>
      </c>
      <c r="F8" s="282">
        <v>293923</v>
      </c>
      <c r="G8" s="282">
        <v>63845</v>
      </c>
      <c r="H8" s="282">
        <v>54645</v>
      </c>
      <c r="I8" s="282">
        <v>542541.74</v>
      </c>
    </row>
    <row r="9" spans="1:10" ht="30" customHeight="1" x14ac:dyDescent="0.2">
      <c r="A9" s="212" t="s">
        <v>19</v>
      </c>
      <c r="B9" s="213"/>
      <c r="C9" s="213"/>
      <c r="D9" s="214"/>
      <c r="E9" s="282">
        <v>1639242</v>
      </c>
      <c r="F9" s="282">
        <v>1760435.68</v>
      </c>
      <c r="G9" s="282">
        <v>1815404.15</v>
      </c>
      <c r="H9" s="282">
        <v>2194566.58</v>
      </c>
      <c r="I9" s="282">
        <v>2184724.44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1150353.27</v>
      </c>
      <c r="F10" s="282">
        <v>944043.76</v>
      </c>
      <c r="G10" s="282">
        <v>935020.67</v>
      </c>
      <c r="H10" s="282">
        <v>952783.68</v>
      </c>
      <c r="I10" s="282">
        <v>1094810.4099999999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1775735.76</v>
      </c>
      <c r="F11" s="282">
        <v>1761038.21</v>
      </c>
      <c r="G11" s="282">
        <v>1784565.96</v>
      </c>
      <c r="H11" s="282">
        <v>2081819.56</v>
      </c>
      <c r="I11" s="282">
        <v>2282833.27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18427.689999999999</v>
      </c>
      <c r="F12" s="282">
        <v>18458.14</v>
      </c>
      <c r="G12" s="282">
        <v>19101.89</v>
      </c>
      <c r="H12" s="282">
        <v>26572.49</v>
      </c>
      <c r="I12" s="282">
        <v>28120.1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5400</v>
      </c>
      <c r="F14" s="282">
        <v>5400</v>
      </c>
      <c r="G14" s="282">
        <v>5400</v>
      </c>
      <c r="H14" s="282">
        <v>6375</v>
      </c>
      <c r="I14" s="282">
        <v>4886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867068.75</v>
      </c>
      <c r="F15" s="282">
        <v>821211.12</v>
      </c>
      <c r="G15" s="282">
        <v>958262.39</v>
      </c>
      <c r="H15" s="282">
        <v>1092704.9099999999</v>
      </c>
      <c r="I15" s="282">
        <v>1209377.96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12800</v>
      </c>
      <c r="F16" s="282">
        <v>12800</v>
      </c>
      <c r="G16" s="282">
        <v>7950</v>
      </c>
      <c r="H16" s="282">
        <v>7995</v>
      </c>
      <c r="I16" s="282">
        <v>8053.02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34072.14</v>
      </c>
      <c r="F17" s="282">
        <v>27509.360000000001</v>
      </c>
      <c r="G17" s="282">
        <v>32106.74</v>
      </c>
      <c r="H17" s="282">
        <v>48192.76</v>
      </c>
      <c r="I17" s="282">
        <v>54975.839999999997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1407553.39</v>
      </c>
      <c r="F18" s="282">
        <v>1671224.37</v>
      </c>
      <c r="G18" s="282">
        <v>1700270.95</v>
      </c>
      <c r="H18" s="282">
        <v>1870920.73</v>
      </c>
      <c r="I18" s="282">
        <v>2047555.24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1082605.53</v>
      </c>
      <c r="F19" s="282">
        <v>1082726.55</v>
      </c>
      <c r="G19" s="282">
        <v>1079681.45</v>
      </c>
      <c r="H19" s="282">
        <v>1230386.7</v>
      </c>
      <c r="I19" s="282">
        <v>1174405.24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21296.94</v>
      </c>
      <c r="F20" s="282">
        <v>21227.15</v>
      </c>
      <c r="G20" s="282">
        <v>21307.82</v>
      </c>
      <c r="H20" s="282">
        <v>19015.73</v>
      </c>
      <c r="I20" s="282">
        <v>19042.009999999998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115769.31</v>
      </c>
      <c r="F21" s="282">
        <v>118450.35</v>
      </c>
      <c r="G21" s="282">
        <v>116070.48</v>
      </c>
      <c r="H21" s="282">
        <v>127075.11</v>
      </c>
      <c r="I21" s="282">
        <v>147969.82999999999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ST-GEORGES S/MEUSE</v>
      </c>
      <c r="H1" s="153"/>
      <c r="I1" s="54" t="s">
        <v>40</v>
      </c>
      <c r="J1" s="67">
        <f>Coordonnées!R1</f>
        <v>64065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28" t="s">
        <v>72</v>
      </c>
      <c r="F5" s="229"/>
      <c r="G5" s="229"/>
      <c r="H5" s="229"/>
      <c r="I5" s="229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7415877.0499999998</v>
      </c>
      <c r="F8" s="282">
        <v>7392643.04</v>
      </c>
      <c r="G8" s="282">
        <v>7997868.9199999999</v>
      </c>
      <c r="H8" s="282">
        <v>9389086.9100000001</v>
      </c>
      <c r="I8" s="282">
        <v>9643910.4900000002</v>
      </c>
    </row>
    <row r="9" spans="1:10" ht="30" customHeight="1" x14ac:dyDescent="0.2">
      <c r="A9" s="212" t="s">
        <v>19</v>
      </c>
      <c r="B9" s="213"/>
      <c r="C9" s="213"/>
      <c r="D9" s="214"/>
      <c r="E9" s="282">
        <v>202568.88</v>
      </c>
      <c r="F9" s="282">
        <v>214964.29</v>
      </c>
      <c r="G9" s="282">
        <v>115703.54</v>
      </c>
      <c r="H9" s="282">
        <v>97471.5</v>
      </c>
      <c r="I9" s="282">
        <v>157478.87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92683.55</v>
      </c>
      <c r="F10" s="282">
        <v>75165.95</v>
      </c>
      <c r="G10" s="282">
        <v>8182</v>
      </c>
      <c r="H10" s="282">
        <v>8182</v>
      </c>
      <c r="I10" s="282">
        <v>8182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217564.87</v>
      </c>
      <c r="F11" s="282">
        <v>213939.5</v>
      </c>
      <c r="G11" s="282">
        <v>70765.86</v>
      </c>
      <c r="H11" s="282">
        <v>79214.289999999994</v>
      </c>
      <c r="I11" s="282">
        <v>116737.26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320328.65000000002</v>
      </c>
      <c r="F12" s="282">
        <v>311267</v>
      </c>
      <c r="G12" s="282">
        <v>245474.39</v>
      </c>
      <c r="H12" s="282">
        <v>248808.93</v>
      </c>
      <c r="I12" s="282">
        <v>355032.93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4577</v>
      </c>
      <c r="F13" s="282">
        <v>4577</v>
      </c>
      <c r="G13" s="282">
        <v>4577</v>
      </c>
      <c r="H13" s="282">
        <v>4577</v>
      </c>
      <c r="I13" s="282">
        <v>5277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0</v>
      </c>
      <c r="F14" s="282">
        <v>0</v>
      </c>
      <c r="G14" s="282">
        <v>0</v>
      </c>
      <c r="H14" s="282">
        <v>0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258536.08</v>
      </c>
      <c r="F15" s="282">
        <v>254853.56</v>
      </c>
      <c r="G15" s="282">
        <v>293705.78999999998</v>
      </c>
      <c r="H15" s="282">
        <v>225682.49</v>
      </c>
      <c r="I15" s="282">
        <v>234552.81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457366.96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242426.11</v>
      </c>
      <c r="F18" s="282">
        <v>278052.7</v>
      </c>
      <c r="G18" s="282">
        <v>198919.93</v>
      </c>
      <c r="H18" s="282">
        <v>211619.93</v>
      </c>
      <c r="I18" s="282">
        <v>212869.93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154119.49</v>
      </c>
      <c r="F19" s="282">
        <v>158552.49</v>
      </c>
      <c r="G19" s="282">
        <v>135180</v>
      </c>
      <c r="H19" s="282">
        <v>132180</v>
      </c>
      <c r="I19" s="282">
        <v>128180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41639.22</v>
      </c>
      <c r="F21" s="282">
        <v>42782.09</v>
      </c>
      <c r="G21" s="282">
        <v>7150</v>
      </c>
      <c r="H21" s="282">
        <v>8650</v>
      </c>
      <c r="I21" s="282">
        <v>6500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ST-GEORGES S/MEUSE</v>
      </c>
      <c r="H1" s="153"/>
      <c r="I1" s="54" t="s">
        <v>40</v>
      </c>
      <c r="J1" s="67">
        <f>Coordonnées!R1</f>
        <v>64065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0" t="s">
        <v>73</v>
      </c>
      <c r="F5" s="231"/>
      <c r="G5" s="231"/>
      <c r="H5" s="231"/>
      <c r="I5" s="231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80000</v>
      </c>
      <c r="F8" s="282">
        <v>0</v>
      </c>
      <c r="G8" s="282">
        <v>250250</v>
      </c>
      <c r="H8" s="282">
        <v>0</v>
      </c>
      <c r="I8" s="282">
        <v>0</v>
      </c>
    </row>
    <row r="9" spans="1:10" ht="30" customHeight="1" x14ac:dyDescent="0.2">
      <c r="A9" s="212" t="s">
        <v>19</v>
      </c>
      <c r="B9" s="213"/>
      <c r="C9" s="213"/>
      <c r="D9" s="214"/>
      <c r="E9" s="282">
        <v>93000</v>
      </c>
      <c r="F9" s="282">
        <v>80000</v>
      </c>
      <c r="G9" s="282">
        <v>100000</v>
      </c>
      <c r="H9" s="282">
        <v>160000</v>
      </c>
      <c r="I9" s="282">
        <v>643501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52424.56</v>
      </c>
      <c r="F10" s="282">
        <v>27285.67</v>
      </c>
      <c r="G10" s="282">
        <v>28649.95</v>
      </c>
      <c r="H10" s="282">
        <v>29222.95</v>
      </c>
      <c r="I10" s="282">
        <v>30684.1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1356730.82</v>
      </c>
      <c r="F11" s="282">
        <v>1762945.82</v>
      </c>
      <c r="G11" s="282">
        <v>1948600.82</v>
      </c>
      <c r="H11" s="282">
        <v>1564623.3</v>
      </c>
      <c r="I11" s="282">
        <v>2566615.19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0</v>
      </c>
      <c r="F14" s="282">
        <v>0</v>
      </c>
      <c r="G14" s="282">
        <v>0</v>
      </c>
      <c r="H14" s="282">
        <v>0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133800</v>
      </c>
      <c r="F15" s="282">
        <v>141300</v>
      </c>
      <c r="G15" s="282">
        <v>256160</v>
      </c>
      <c r="H15" s="282">
        <v>781000</v>
      </c>
      <c r="I15" s="282">
        <v>932187.99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15000</v>
      </c>
      <c r="H17" s="282">
        <v>0</v>
      </c>
      <c r="I17" s="282">
        <v>100000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40350</v>
      </c>
      <c r="F18" s="282">
        <v>30350</v>
      </c>
      <c r="G18" s="282">
        <v>10000</v>
      </c>
      <c r="H18" s="282">
        <v>10000</v>
      </c>
      <c r="I18" s="282">
        <v>10000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126547.54</v>
      </c>
      <c r="F19" s="282">
        <v>148733.34</v>
      </c>
      <c r="G19" s="282">
        <v>127324.62</v>
      </c>
      <c r="H19" s="282">
        <v>134605.74</v>
      </c>
      <c r="I19" s="282">
        <v>89208.62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20000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 x14ac:dyDescent="0.2"/>
  <cols>
    <col min="1" max="1" width="16.5703125" customWidth="1"/>
    <col min="2" max="4" width="5.28515625" customWidth="1"/>
    <col min="5" max="9" width="19.28515625" customWidth="1"/>
  </cols>
  <sheetData>
    <row r="1" spans="1:10" ht="13.15" customHeight="1" x14ac:dyDescent="0.2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ST-GEORGES S/MEUSE</v>
      </c>
      <c r="H1" s="153"/>
      <c r="I1" s="54" t="s">
        <v>40</v>
      </c>
      <c r="J1" s="67">
        <f>Coordonnées!R1</f>
        <v>64065</v>
      </c>
    </row>
    <row r="2" spans="1:10" ht="16.149999999999999" customHeight="1" x14ac:dyDescent="0.2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2024</v>
      </c>
    </row>
    <row r="3" spans="1:10" s="65" customFormat="1" ht="27" customHeight="1" x14ac:dyDescent="0.2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 x14ac:dyDescent="0.2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 x14ac:dyDescent="0.2">
      <c r="A5" s="14"/>
      <c r="E5" s="232" t="s">
        <v>74</v>
      </c>
      <c r="F5" s="233"/>
      <c r="G5" s="233"/>
      <c r="H5" s="233"/>
      <c r="I5" s="233"/>
    </row>
    <row r="6" spans="1:10" ht="17.649999999999999" customHeight="1" x14ac:dyDescent="0.2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 x14ac:dyDescent="0.2">
      <c r="A7" s="14"/>
      <c r="E7" s="56">
        <f>F7-1</f>
        <v>2020</v>
      </c>
      <c r="F7" s="56">
        <f>G7-1</f>
        <v>2021</v>
      </c>
      <c r="G7" s="56">
        <f>H7-1</f>
        <v>2022</v>
      </c>
      <c r="H7" s="56">
        <f>I7-1</f>
        <v>2023</v>
      </c>
      <c r="I7" s="56">
        <f>J2</f>
        <v>2024</v>
      </c>
    </row>
    <row r="8" spans="1:10" ht="30" customHeight="1" x14ac:dyDescent="0.2">
      <c r="A8" s="223" t="s">
        <v>36</v>
      </c>
      <c r="B8" s="224"/>
      <c r="C8" s="224"/>
      <c r="D8" s="225"/>
      <c r="E8" s="282">
        <v>537840.65</v>
      </c>
      <c r="F8" s="282">
        <v>523933.8</v>
      </c>
      <c r="G8" s="282">
        <v>455269.93</v>
      </c>
      <c r="H8" s="282">
        <v>530674.26</v>
      </c>
      <c r="I8" s="282">
        <v>823987.47</v>
      </c>
    </row>
    <row r="9" spans="1:10" ht="30" customHeight="1" x14ac:dyDescent="0.2">
      <c r="A9" s="212" t="s">
        <v>19</v>
      </c>
      <c r="B9" s="213"/>
      <c r="C9" s="213"/>
      <c r="D9" s="214"/>
      <c r="E9" s="282">
        <v>135000</v>
      </c>
      <c r="F9" s="282">
        <v>75000</v>
      </c>
      <c r="G9" s="282">
        <v>305250</v>
      </c>
      <c r="H9" s="282">
        <v>116250</v>
      </c>
      <c r="I9" s="282">
        <v>400000</v>
      </c>
    </row>
    <row r="10" spans="1:10" ht="30" customHeight="1" x14ac:dyDescent="0.2">
      <c r="A10" s="212" t="s">
        <v>20</v>
      </c>
      <c r="B10" s="213"/>
      <c r="C10" s="213"/>
      <c r="D10" s="214"/>
      <c r="E10" s="282">
        <v>52424.56</v>
      </c>
      <c r="F10" s="282">
        <v>27285.67</v>
      </c>
      <c r="G10" s="282">
        <v>0</v>
      </c>
      <c r="H10" s="282">
        <v>0</v>
      </c>
      <c r="I10" s="282">
        <v>0</v>
      </c>
    </row>
    <row r="11" spans="1:10" ht="30" customHeight="1" x14ac:dyDescent="0.2">
      <c r="A11" s="212" t="s">
        <v>21</v>
      </c>
      <c r="B11" s="213"/>
      <c r="C11" s="213"/>
      <c r="D11" s="214"/>
      <c r="E11" s="282">
        <v>1006087.71</v>
      </c>
      <c r="F11" s="282">
        <v>1412302.71</v>
      </c>
      <c r="G11" s="282">
        <v>1682957.71</v>
      </c>
      <c r="H11" s="282">
        <v>1248564.7</v>
      </c>
      <c r="I11" s="282">
        <v>2200695.71</v>
      </c>
    </row>
    <row r="12" spans="1:10" ht="30" customHeight="1" x14ac:dyDescent="0.2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 x14ac:dyDescent="0.2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 x14ac:dyDescent="0.2">
      <c r="A14" s="212" t="s">
        <v>23</v>
      </c>
      <c r="B14" s="213"/>
      <c r="C14" s="213"/>
      <c r="D14" s="214"/>
      <c r="E14" s="282">
        <v>0</v>
      </c>
      <c r="F14" s="282">
        <v>0</v>
      </c>
      <c r="G14" s="282">
        <v>0</v>
      </c>
      <c r="H14" s="282">
        <v>0</v>
      </c>
      <c r="I14" s="282">
        <v>0</v>
      </c>
    </row>
    <row r="15" spans="1:10" ht="30" customHeight="1" x14ac:dyDescent="0.2">
      <c r="A15" s="212" t="s">
        <v>24</v>
      </c>
      <c r="B15" s="213"/>
      <c r="C15" s="213"/>
      <c r="D15" s="214"/>
      <c r="E15" s="282">
        <v>74500</v>
      </c>
      <c r="F15" s="282">
        <v>98000</v>
      </c>
      <c r="G15" s="282">
        <v>234860</v>
      </c>
      <c r="H15" s="282">
        <v>751000</v>
      </c>
      <c r="I15" s="282">
        <v>932187.99</v>
      </c>
    </row>
    <row r="16" spans="1:10" ht="30" customHeight="1" x14ac:dyDescent="0.2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 x14ac:dyDescent="0.2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100000</v>
      </c>
    </row>
    <row r="18" spans="1:9" ht="30" customHeight="1" x14ac:dyDescent="0.2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 x14ac:dyDescent="0.2">
      <c r="A19" s="215" t="s">
        <v>26</v>
      </c>
      <c r="B19" s="216"/>
      <c r="C19" s="216"/>
      <c r="D19" s="217"/>
      <c r="E19" s="282">
        <v>77000</v>
      </c>
      <c r="F19" s="282">
        <v>102000</v>
      </c>
      <c r="G19" s="282">
        <v>72000</v>
      </c>
      <c r="H19" s="282">
        <v>59377.98</v>
      </c>
      <c r="I19" s="282">
        <v>9377.98</v>
      </c>
    </row>
    <row r="20" spans="1:9" ht="30" customHeight="1" x14ac:dyDescent="0.2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 x14ac:dyDescent="0.2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ST-GEORGES S/MEUSE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64065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 x14ac:dyDescent="0.2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 x14ac:dyDescent="0.2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 x14ac:dyDescent="0.2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 x14ac:dyDescent="0.2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 x14ac:dyDescent="0.2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 x14ac:dyDescent="0.2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 x14ac:dyDescent="0.2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 x14ac:dyDescent="0.2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 x14ac:dyDescent="0.2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 x14ac:dyDescent="0.2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 x14ac:dyDescent="0.2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 x14ac:dyDescent="0.2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 x14ac:dyDescent="0.2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 x14ac:dyDescent="0.2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 x14ac:dyDescent="0.2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 x14ac:dyDescent="0.2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 x14ac:dyDescent="0.2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 x14ac:dyDescent="0.2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 x14ac:dyDescent="0.2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 x14ac:dyDescent="0.2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 x14ac:dyDescent="0.2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 x14ac:dyDescent="0.2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 x14ac:dyDescent="0.2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 x14ac:dyDescent="0.2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 x14ac:dyDescent="0.2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 x14ac:dyDescent="0.2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 x14ac:dyDescent="0.2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 x14ac:dyDescent="0.2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 x14ac:dyDescent="0.2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 x14ac:dyDescent="0.2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 x14ac:dyDescent="0.2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 x14ac:dyDescent="0.2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 x14ac:dyDescent="0.2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 x14ac:dyDescent="0.2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 x14ac:dyDescent="0.2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 x14ac:dyDescent="0.2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 x14ac:dyDescent="0.2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 x14ac:dyDescent="0.2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 x14ac:dyDescent="0.2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 x14ac:dyDescent="0.2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 x14ac:dyDescent="0.2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 x14ac:dyDescent="0.2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 x14ac:dyDescent="0.2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 x14ac:dyDescent="0.2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9" width="5.28515625" customWidth="1"/>
  </cols>
  <sheetData>
    <row r="1" spans="1:19" ht="13.15" customHeight="1" x14ac:dyDescent="0.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ST-GEORGES S/MEUSE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64065</v>
      </c>
      <c r="S1" s="127"/>
    </row>
    <row r="2" spans="1:19" x14ac:dyDescent="0.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2024</v>
      </c>
      <c r="S2" s="129"/>
    </row>
    <row r="3" spans="1:19" x14ac:dyDescent="0.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 x14ac:dyDescent="0.2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 x14ac:dyDescent="0.2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 x14ac:dyDescent="0.2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 x14ac:dyDescent="0.2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 x14ac:dyDescent="0.2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 x14ac:dyDescent="0.2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 x14ac:dyDescent="0.2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 x14ac:dyDescent="0.2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 x14ac:dyDescent="0.2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 x14ac:dyDescent="0.2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 x14ac:dyDescent="0.2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 x14ac:dyDescent="0.2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 x14ac:dyDescent="0.2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 x14ac:dyDescent="0.2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Brigitte Lhomme</cp:lastModifiedBy>
  <cp:lastPrinted>2019-04-29T14:14:47Z</cp:lastPrinted>
  <dcterms:created xsi:type="dcterms:W3CDTF">2006-02-10T09:03:57Z</dcterms:created>
  <dcterms:modified xsi:type="dcterms:W3CDTF">2024-06-18T15:51:20Z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